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ptremayne\OneDrive - Horticultural Trades Association\Desktop\WSUK\WSUK 2024\"/>
    </mc:Choice>
  </mc:AlternateContent>
  <xr:revisionPtr revIDLastSave="0" documentId="8_{E48DCAC6-7763-492E-8E3D-E295DCD87CE4}" xr6:coauthVersionLast="47" xr6:coauthVersionMax="47" xr10:uidLastSave="{00000000-0000-0000-0000-000000000000}"/>
  <bookViews>
    <workbookView xWindow="-120" yWindow="-120" windowWidth="29040" windowHeight="15720" xr2:uid="{CB6B9153-D5A4-494B-A6EB-2D2E592F54A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5" i="1" l="1"/>
  <c r="K36" i="1"/>
  <c r="K38" i="1"/>
  <c r="K39" i="1"/>
  <c r="K19" i="1"/>
  <c r="K47" i="1"/>
  <c r="K49" i="1"/>
  <c r="I56" i="1"/>
  <c r="B55" i="1" s="1"/>
  <c r="K45" i="1"/>
  <c r="K44" i="1"/>
  <c r="K46" i="1"/>
  <c r="K48" i="1"/>
  <c r="K43" i="1"/>
  <c r="K18" i="1"/>
  <c r="K23" i="1"/>
  <c r="K24" i="1"/>
  <c r="K25" i="1"/>
  <c r="K28" i="1"/>
  <c r="K31" i="1"/>
  <c r="K34" i="1"/>
  <c r="K17" i="1"/>
  <c r="K50" i="1" l="1"/>
  <c r="K51" i="1" s="1"/>
  <c r="B53" i="1" l="1"/>
  <c r="B56" i="1" s="1"/>
</calcChain>
</file>

<file path=xl/sharedStrings.xml><?xml version="1.0" encoding="utf-8"?>
<sst xmlns="http://schemas.openxmlformats.org/spreadsheetml/2006/main" count="74" uniqueCount="70">
  <si>
    <t>Project Overview and materials list</t>
  </si>
  <si>
    <t>Bill of Materials</t>
  </si>
  <si>
    <t>Description</t>
  </si>
  <si>
    <t>Quantity</t>
  </si>
  <si>
    <t>Total</t>
  </si>
  <si>
    <t>Fence</t>
  </si>
  <si>
    <t>Ground works</t>
  </si>
  <si>
    <t>You should assume the area is site ready and all dig out has been completed correctly</t>
  </si>
  <si>
    <t>Paving</t>
  </si>
  <si>
    <t>Jointing Compound</t>
  </si>
  <si>
    <t>Jointing Sand</t>
  </si>
  <si>
    <t>Tree for raised area 50lt</t>
  </si>
  <si>
    <t>Plants 5lt</t>
  </si>
  <si>
    <t>Mulch</t>
  </si>
  <si>
    <t>Fence Posts  2400 x 75 x 75 Treated</t>
  </si>
  <si>
    <t>Fence Boards (Gravel Board 22 x 150 x 3000)</t>
  </si>
  <si>
    <t>Type 1 MOT @ 75mm depth</t>
  </si>
  <si>
    <t>Sharp Sand @ 50mm</t>
  </si>
  <si>
    <t>Mortar (Sand and Cemet)</t>
  </si>
  <si>
    <t>Paving 560 x 560 x 22 Callibrated Sandstone</t>
  </si>
  <si>
    <t>Block Pavers 200x 100 x 50</t>
  </si>
  <si>
    <t>FOC</t>
  </si>
  <si>
    <t>Grand Total</t>
  </si>
  <si>
    <t>Grand Total Materials</t>
  </si>
  <si>
    <t>Materials</t>
  </si>
  <si>
    <t>Labour</t>
  </si>
  <si>
    <t>Margin@ 30%</t>
  </si>
  <si>
    <t>Work this out manually.</t>
  </si>
  <si>
    <t>Cost/Unit £</t>
  </si>
  <si>
    <t>£5 / bag</t>
  </si>
  <si>
    <t>£50/tonne</t>
  </si>
  <si>
    <t>£32/m2</t>
  </si>
  <si>
    <t>£15 each</t>
  </si>
  <si>
    <t>£12 each</t>
  </si>
  <si>
    <t>£120 / bulk bag</t>
  </si>
  <si>
    <t>Joist Timber 150 x 47 class 3</t>
  </si>
  <si>
    <t>£5.25/m</t>
  </si>
  <si>
    <t>Plants 3lt</t>
  </si>
  <si>
    <t>£6.50 each</t>
  </si>
  <si>
    <t>£8.50 each</t>
  </si>
  <si>
    <t>Amount of Staff</t>
  </si>
  <si>
    <t xml:space="preserve"> Days Required</t>
  </si>
  <si>
    <t>Charging out at.</t>
  </si>
  <si>
    <t>Tree Stakes and Ties</t>
  </si>
  <si>
    <t>£7 / set</t>
  </si>
  <si>
    <t>Total Plants and Sundries</t>
  </si>
  <si>
    <t>Pavers</t>
  </si>
  <si>
    <t>Turf</t>
  </si>
  <si>
    <t>Hedging Plants</t>
  </si>
  <si>
    <t>£15/m</t>
  </si>
  <si>
    <t>Screws for deck frame  and fencing</t>
  </si>
  <si>
    <t>Water Feature and Lighting</t>
  </si>
  <si>
    <t>Lighting inc cables and conduit</t>
  </si>
  <si>
    <t>£94/tonne</t>
  </si>
  <si>
    <t xml:space="preserve">Deck </t>
  </si>
  <si>
    <t xml:space="preserve"> Geo textile</t>
  </si>
  <si>
    <t>Geo textile</t>
  </si>
  <si>
    <t>Postcrete</t>
  </si>
  <si>
    <t>£6/bag</t>
  </si>
  <si>
    <t>£48/m2</t>
  </si>
  <si>
    <t>Soft Landscape</t>
  </si>
  <si>
    <t>Preliminaries :- These include site set up and take down and health and safety Signage. CDM</t>
  </si>
  <si>
    <t>Water Feature  (Pump,resevoir, pipe and feature)</t>
  </si>
  <si>
    <r>
      <t xml:space="preserve">Pebbles. </t>
    </r>
    <r>
      <rPr>
        <sz val="11"/>
        <color rgb="FFFF0000"/>
        <rFont val="Calibri"/>
        <family val="2"/>
        <scheme val="minor"/>
      </rPr>
      <t>You will need half a tonne</t>
    </r>
  </si>
  <si>
    <t>Posts  100 x 100</t>
  </si>
  <si>
    <t>£7.5 / m</t>
  </si>
  <si>
    <t>Decking Boards 29 x 124 x 2200</t>
  </si>
  <si>
    <t>4.85/m</t>
  </si>
  <si>
    <t>Planting areas to be completed with3lt plants at 12/m2.  5lt plants at a rate of 9/m2. Large area should have at least 1 small tree</t>
  </si>
  <si>
    <t>The attached project is a test piece, but the aim is for us to see if you can translate the detail that is on the drawing in to a bill of quantites and then provide an accurate price for doing the job. There are areas in the project where you will be able to make accurate assessments, but some are provided by us.. eg sand and cement, Type 1, screws and jointing sands/compounds and planting. These will be the same for all. We would like you to provide the amounts and costs of all materials as (Stage 1). Then apply a margin of 30% (Stage 2). Then establish on the amount of time it would take two people to complete (Stage 3) Finally (Stage 4) give APL a full cost including labour to do the job.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</si>
</sst>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quot;£&quot;#,##0.00"/>
  </numFmts>
  <fonts count="11" x14ac:knownFonts="1">
    <font>
      <sz val="11"/>
      <color theme="1"/>
      <name val="Calibri"/>
      <family val="2"/>
      <scheme val="minor"/>
    </font>
    <font>
      <b/>
      <sz val="11"/>
      <color theme="1"/>
      <name val="Calibri"/>
      <family val="2"/>
      <scheme val="minor"/>
    </font>
    <font>
      <b/>
      <sz val="11"/>
      <color rgb="FFFF0000"/>
      <name val="Calibri"/>
      <family val="2"/>
      <scheme val="minor"/>
    </font>
    <font>
      <u/>
      <sz val="11"/>
      <color theme="10"/>
      <name val="Calibri"/>
      <family val="2"/>
      <scheme val="minor"/>
    </font>
    <font>
      <sz val="11"/>
      <color theme="0"/>
      <name val="Calibri"/>
      <family val="2"/>
      <scheme val="minor"/>
    </font>
    <font>
      <b/>
      <sz val="12"/>
      <color theme="1"/>
      <name val="Calibri"/>
      <family val="2"/>
      <scheme val="minor"/>
    </font>
    <font>
      <b/>
      <sz val="11"/>
      <color theme="0"/>
      <name val="Calibri"/>
      <family val="2"/>
      <scheme val="minor"/>
    </font>
    <font>
      <sz val="11"/>
      <color rgb="FFFF0000"/>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
    <xf numFmtId="0" fontId="0" fillId="0" borderId="0"/>
    <xf numFmtId="0" fontId="3" fillId="0" borderId="0" applyNumberFormat="0" applyFill="0" applyBorder="0" applyAlignment="0" applyProtection="0"/>
  </cellStyleXfs>
  <cellXfs count="132">
    <xf numFmtId="0" fontId="0" fillId="0" borderId="0" xfId="0"/>
    <xf numFmtId="0" fontId="0" fillId="0" borderId="0" xfId="0" applyAlignment="1">
      <alignment vertical="top" wrapText="1"/>
    </xf>
    <xf numFmtId="0" fontId="0" fillId="0" borderId="5" xfId="0" applyBorder="1"/>
    <xf numFmtId="0" fontId="0" fillId="0" borderId="6" xfId="0" applyBorder="1"/>
    <xf numFmtId="0" fontId="0" fillId="0" borderId="8" xfId="0" applyBorder="1"/>
    <xf numFmtId="0" fontId="0" fillId="0" borderId="9" xfId="0" applyBorder="1"/>
    <xf numFmtId="0" fontId="0" fillId="0" borderId="13" xfId="0" applyBorder="1"/>
    <xf numFmtId="0" fontId="0" fillId="0" borderId="13" xfId="0" applyBorder="1" applyAlignment="1">
      <alignment horizontal="center"/>
    </xf>
    <xf numFmtId="0" fontId="0" fillId="0" borderId="24" xfId="0" applyBorder="1" applyAlignment="1">
      <alignment horizontal="center"/>
    </xf>
    <xf numFmtId="164" fontId="2" fillId="0" borderId="1" xfId="0" applyNumberFormat="1" applyFont="1" applyBorder="1" applyAlignment="1">
      <alignment horizontal="center"/>
    </xf>
    <xf numFmtId="164" fontId="0" fillId="0" borderId="15" xfId="0" applyNumberFormat="1" applyBorder="1"/>
    <xf numFmtId="0" fontId="0" fillId="0" borderId="25" xfId="0" applyBorder="1"/>
    <xf numFmtId="0" fontId="0" fillId="0" borderId="5" xfId="0" applyBorder="1" applyAlignment="1">
      <alignment horizontal="left" vertical="top" wrapText="1"/>
    </xf>
    <xf numFmtId="0" fontId="0" fillId="0" borderId="22" xfId="0" applyBorder="1" applyAlignment="1">
      <alignment horizontal="center"/>
    </xf>
    <xf numFmtId="0" fontId="0" fillId="0" borderId="29" xfId="0" applyBorder="1" applyAlignment="1">
      <alignment horizontal="center"/>
    </xf>
    <xf numFmtId="0" fontId="0" fillId="0" borderId="22" xfId="0" applyBorder="1"/>
    <xf numFmtId="0" fontId="0" fillId="0" borderId="29" xfId="0" applyBorder="1"/>
    <xf numFmtId="164" fontId="2" fillId="0" borderId="15" xfId="0" applyNumberFormat="1" applyFont="1" applyBorder="1"/>
    <xf numFmtId="0" fontId="0" fillId="0" borderId="24" xfId="0" applyBorder="1" applyAlignment="1">
      <alignment horizontal="center" wrapText="1"/>
    </xf>
    <xf numFmtId="0" fontId="0" fillId="0" borderId="1" xfId="0" applyBorder="1" applyAlignment="1">
      <alignment horizontal="center" vertical="center"/>
    </xf>
    <xf numFmtId="0" fontId="0" fillId="0" borderId="1" xfId="0" applyBorder="1" applyAlignment="1">
      <alignment horizontal="center" wrapText="1"/>
    </xf>
    <xf numFmtId="0" fontId="0" fillId="0" borderId="1" xfId="0" applyBorder="1" applyAlignment="1">
      <alignment horizontal="center" vertical="center" wrapText="1"/>
    </xf>
    <xf numFmtId="0" fontId="0" fillId="0" borderId="14" xfId="0" applyBorder="1" applyAlignment="1">
      <alignment vertical="center"/>
    </xf>
    <xf numFmtId="0" fontId="3" fillId="0" borderId="19" xfId="1" applyBorder="1"/>
    <xf numFmtId="0" fontId="0" fillId="0" borderId="33" xfId="0" applyBorder="1" applyAlignment="1">
      <alignment horizontal="center" wrapText="1"/>
    </xf>
    <xf numFmtId="0" fontId="0" fillId="0" borderId="33" xfId="0" applyBorder="1" applyAlignment="1">
      <alignment horizontal="center" vertical="center"/>
    </xf>
    <xf numFmtId="0" fontId="5" fillId="0" borderId="26" xfId="0" applyFont="1" applyBorder="1" applyAlignment="1">
      <alignment horizontal="center" vertical="center"/>
    </xf>
    <xf numFmtId="0" fontId="4" fillId="0" borderId="22" xfId="0" applyFont="1" applyBorder="1"/>
    <xf numFmtId="0" fontId="4" fillId="0" borderId="29" xfId="0" applyFont="1" applyBorder="1"/>
    <xf numFmtId="0" fontId="0" fillId="0" borderId="12" xfId="0" applyBorder="1" applyAlignment="1">
      <alignment horizontal="center"/>
    </xf>
    <xf numFmtId="0" fontId="0" fillId="0" borderId="0" xfId="0" applyAlignment="1">
      <alignment horizontal="left" vertical="top" wrapText="1"/>
    </xf>
    <xf numFmtId="0" fontId="0" fillId="0" borderId="24" xfId="0" applyBorder="1"/>
    <xf numFmtId="0" fontId="0" fillId="0" borderId="34" xfId="0" applyBorder="1" applyAlignment="1">
      <alignment horizontal="center"/>
    </xf>
    <xf numFmtId="0" fontId="1" fillId="0" borderId="1" xfId="0" applyFont="1" applyBorder="1" applyAlignment="1">
      <alignment horizontal="center" vertical="top" wrapText="1"/>
    </xf>
    <xf numFmtId="0" fontId="6" fillId="0" borderId="1" xfId="0" applyFont="1" applyBorder="1" applyAlignment="1">
      <alignment horizontal="center" vertical="top" wrapText="1"/>
    </xf>
    <xf numFmtId="6" fontId="0" fillId="0" borderId="13" xfId="0" applyNumberFormat="1" applyBorder="1" applyAlignment="1">
      <alignment horizontal="center"/>
    </xf>
    <xf numFmtId="0" fontId="1" fillId="0" borderId="17" xfId="0" applyFont="1" applyBorder="1" applyAlignment="1">
      <alignment horizontal="center" vertical="top" wrapText="1"/>
    </xf>
    <xf numFmtId="0" fontId="6" fillId="0" borderId="17" xfId="0" applyFont="1" applyBorder="1" applyAlignment="1">
      <alignment horizontal="center" vertical="top" wrapText="1"/>
    </xf>
    <xf numFmtId="164" fontId="2" fillId="0" borderId="37" xfId="0" applyNumberFormat="1" applyFont="1" applyBorder="1"/>
    <xf numFmtId="0" fontId="0" fillId="0" borderId="27" xfId="0" applyBorder="1" applyAlignment="1">
      <alignment horizontal="center" vertical="center" wrapText="1"/>
    </xf>
    <xf numFmtId="0" fontId="4" fillId="0" borderId="27" xfId="0" applyFont="1" applyBorder="1"/>
    <xf numFmtId="0" fontId="0" fillId="0" borderId="27" xfId="0" applyBorder="1"/>
    <xf numFmtId="164" fontId="0" fillId="0" borderId="28" xfId="0" applyNumberFormat="1" applyBorder="1"/>
    <xf numFmtId="0" fontId="4" fillId="0" borderId="1" xfId="0" applyFont="1" applyBorder="1"/>
    <xf numFmtId="164" fontId="0" fillId="0" borderId="36" xfId="0" applyNumberFormat="1" applyBorder="1"/>
    <xf numFmtId="0" fontId="0" fillId="0" borderId="1" xfId="0" applyBorder="1"/>
    <xf numFmtId="164" fontId="2" fillId="0" borderId="18" xfId="0" applyNumberFormat="1" applyFont="1" applyBorder="1" applyAlignment="1">
      <alignment vertical="center"/>
    </xf>
    <xf numFmtId="6" fontId="0" fillId="0" borderId="13" xfId="0" applyNumberFormat="1" applyBorder="1" applyAlignment="1">
      <alignment horizontal="left"/>
    </xf>
    <xf numFmtId="0" fontId="0" fillId="2" borderId="13" xfId="0" applyFill="1" applyBorder="1" applyAlignment="1">
      <alignment horizontal="center"/>
    </xf>
    <xf numFmtId="0" fontId="0" fillId="2" borderId="22" xfId="0" applyFill="1" applyBorder="1" applyAlignment="1">
      <alignment horizontal="center"/>
    </xf>
    <xf numFmtId="164" fontId="2" fillId="2" borderId="15" xfId="0" applyNumberFormat="1" applyFont="1" applyFill="1" applyBorder="1"/>
    <xf numFmtId="164" fontId="0" fillId="2" borderId="15" xfId="0" applyNumberFormat="1" applyFill="1" applyBorder="1"/>
    <xf numFmtId="0" fontId="0" fillId="2" borderId="17" xfId="0" applyFill="1" applyBorder="1"/>
    <xf numFmtId="0" fontId="4" fillId="2" borderId="30" xfId="0" applyFont="1" applyFill="1" applyBorder="1"/>
    <xf numFmtId="0" fontId="0" fillId="2" borderId="30" xfId="0" applyFill="1" applyBorder="1"/>
    <xf numFmtId="0" fontId="0" fillId="2" borderId="18" xfId="0" applyFill="1" applyBorder="1"/>
    <xf numFmtId="0" fontId="0" fillId="2" borderId="17" xfId="0" applyFill="1" applyBorder="1" applyAlignment="1">
      <alignment horizontal="center" vertical="top" wrapText="1"/>
    </xf>
    <xf numFmtId="0" fontId="4" fillId="2" borderId="30" xfId="0" applyFont="1" applyFill="1" applyBorder="1" applyAlignment="1">
      <alignment horizontal="center" vertical="top" wrapText="1"/>
    </xf>
    <xf numFmtId="0" fontId="0" fillId="2" borderId="30" xfId="0" applyFill="1" applyBorder="1" applyAlignment="1">
      <alignment horizontal="center" vertical="top" wrapText="1"/>
    </xf>
    <xf numFmtId="0" fontId="0" fillId="0" borderId="22" xfId="0" applyBorder="1" applyAlignment="1">
      <alignment horizontal="center" vertical="top" wrapText="1"/>
    </xf>
    <xf numFmtId="0" fontId="0" fillId="0" borderId="20" xfId="0" applyBorder="1" applyAlignment="1">
      <alignment horizontal="center" vertical="top" wrapText="1"/>
    </xf>
    <xf numFmtId="0" fontId="0" fillId="0" borderId="21" xfId="0" applyBorder="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8" fillId="0" borderId="19" xfId="0" applyFont="1" applyBorder="1" applyAlignment="1">
      <alignment horizontal="left" vertical="top" wrapText="1"/>
    </xf>
    <xf numFmtId="0" fontId="9" fillId="0" borderId="20" xfId="0" applyFont="1" applyBorder="1" applyAlignment="1">
      <alignment horizontal="left" vertical="top" wrapText="1"/>
    </xf>
    <xf numFmtId="0" fontId="9" fillId="0" borderId="21" xfId="0" applyFont="1" applyBorder="1" applyAlignment="1">
      <alignment horizontal="left" vertical="top" wrapText="1"/>
    </xf>
    <xf numFmtId="0" fontId="0" fillId="0" borderId="22"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19" xfId="0" applyBorder="1" applyAlignment="1">
      <alignment horizontal="left" vertical="top"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 fillId="0" borderId="17" xfId="0" applyFont="1" applyBorder="1" applyAlignment="1">
      <alignment horizontal="center" vertical="top" wrapText="1"/>
    </xf>
    <xf numFmtId="0" fontId="0" fillId="0" borderId="14" xfId="0" applyBorder="1" applyAlignment="1">
      <alignment horizontal="left" vertical="top" wrapText="1"/>
    </xf>
    <xf numFmtId="0" fontId="0" fillId="0" borderId="13" xfId="0" applyBorder="1" applyAlignment="1">
      <alignment horizontal="left" vertical="top" wrapText="1"/>
    </xf>
    <xf numFmtId="0" fontId="1" fillId="2" borderId="14" xfId="0" applyFont="1" applyFill="1" applyBorder="1" applyAlignment="1">
      <alignment horizontal="left" vertical="top" wrapText="1"/>
    </xf>
    <xf numFmtId="0" fontId="1" fillId="2" borderId="13" xfId="0" applyFont="1" applyFill="1" applyBorder="1" applyAlignment="1">
      <alignment horizontal="left" vertical="top" wrapText="1"/>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center" vertical="top" wrapText="1"/>
    </xf>
    <xf numFmtId="0" fontId="0" fillId="0" borderId="12" xfId="0" applyBorder="1" applyAlignment="1">
      <alignment horizontal="center" vertical="top" wrapText="1"/>
    </xf>
    <xf numFmtId="0" fontId="1" fillId="2" borderId="16" xfId="0" applyFont="1" applyFill="1" applyBorder="1" applyAlignment="1">
      <alignment horizontal="left" vertical="top" wrapText="1"/>
    </xf>
    <xf numFmtId="0" fontId="1" fillId="2" borderId="17" xfId="0" applyFont="1" applyFill="1" applyBorder="1" applyAlignment="1">
      <alignment horizontal="left" vertical="top" wrapText="1"/>
    </xf>
    <xf numFmtId="0" fontId="0" fillId="2" borderId="17" xfId="0" applyFill="1" applyBorder="1" applyAlignment="1">
      <alignment horizontal="center" vertical="top" wrapText="1"/>
    </xf>
    <xf numFmtId="0" fontId="0" fillId="0" borderId="13" xfId="0" applyBorder="1" applyAlignment="1">
      <alignment horizontal="center" vertical="top" wrapText="1"/>
    </xf>
    <xf numFmtId="0" fontId="0" fillId="2" borderId="13" xfId="0" applyFill="1" applyBorder="1" applyAlignment="1">
      <alignment horizontal="center" vertical="top" wrapText="1"/>
    </xf>
    <xf numFmtId="0" fontId="8" fillId="0" borderId="20" xfId="0" applyFont="1" applyBorder="1" applyAlignment="1">
      <alignment horizontal="left" vertical="top" wrapText="1"/>
    </xf>
    <xf numFmtId="0" fontId="8" fillId="0" borderId="21" xfId="0" applyFont="1" applyBorder="1" applyAlignment="1">
      <alignment horizontal="left" vertical="top" wrapText="1"/>
    </xf>
    <xf numFmtId="0" fontId="1" fillId="0" borderId="14" xfId="0" applyFont="1" applyBorder="1" applyAlignment="1">
      <alignment horizontal="left" vertical="top" wrapText="1"/>
    </xf>
    <xf numFmtId="0" fontId="1"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3" xfId="0" applyFont="1"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9" xfId="0" applyBorder="1" applyAlignment="1">
      <alignment horizontal="center" vertical="top" wrapText="1"/>
    </xf>
    <xf numFmtId="0" fontId="0" fillId="0" borderId="35" xfId="0" applyBorder="1" applyAlignment="1">
      <alignment horizontal="center" vertical="top" wrapText="1"/>
    </xf>
    <xf numFmtId="0" fontId="0" fillId="0" borderId="34" xfId="0" applyBorder="1" applyAlignment="1">
      <alignment horizontal="center"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0" fillId="2" borderId="17" xfId="0" applyFill="1" applyBorder="1" applyAlignment="1">
      <alignment horizontal="left" vertical="top" wrapText="1"/>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27" xfId="0" applyBorder="1" applyAlignment="1">
      <alignment horizontal="left" vertical="top" wrapText="1"/>
    </xf>
    <xf numFmtId="0" fontId="0" fillId="0" borderId="11" xfId="0" applyBorder="1" applyAlignment="1">
      <alignment horizontal="center" vertical="top" wrapText="1"/>
    </xf>
    <xf numFmtId="164" fontId="0" fillId="0" borderId="31" xfId="0" applyNumberFormat="1" applyBorder="1" applyAlignment="1">
      <alignment horizontal="left"/>
    </xf>
    <xf numFmtId="0" fontId="0" fillId="0" borderId="32" xfId="0" applyBorder="1" applyAlignment="1">
      <alignment horizontal="left"/>
    </xf>
    <xf numFmtId="0" fontId="0" fillId="0" borderId="10" xfId="0" applyBorder="1" applyAlignment="1">
      <alignment horizontal="left"/>
    </xf>
    <xf numFmtId="0" fontId="0" fillId="0" borderId="12" xfId="0" applyBorder="1" applyAlignment="1">
      <alignment horizontal="left"/>
    </xf>
    <xf numFmtId="0" fontId="0" fillId="0" borderId="17" xfId="0" applyBorder="1" applyAlignment="1">
      <alignment horizontal="left" vertical="center"/>
    </xf>
    <xf numFmtId="0" fontId="0" fillId="0" borderId="18" xfId="0" applyBorder="1" applyAlignment="1">
      <alignment horizontal="left" vertical="center"/>
    </xf>
    <xf numFmtId="164" fontId="5" fillId="0" borderId="27" xfId="0" applyNumberFormat="1" applyFont="1" applyBorder="1" applyAlignment="1">
      <alignment horizontal="center" vertical="center"/>
    </xf>
    <xf numFmtId="164" fontId="5" fillId="0" borderId="28" xfId="0" applyNumberFormat="1" applyFont="1" applyBorder="1" applyAlignment="1">
      <alignment horizontal="center" vertical="center"/>
    </xf>
    <xf numFmtId="0" fontId="0" fillId="0" borderId="26" xfId="0" applyBorder="1" applyAlignment="1">
      <alignment horizontal="left" vertical="top" wrapText="1"/>
    </xf>
    <xf numFmtId="0" fontId="2" fillId="0" borderId="11"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0" fillId="0" borderId="24" xfId="0" applyBorder="1" applyAlignment="1">
      <alignment horizontal="center" vertical="top" wrapText="1"/>
    </xf>
    <xf numFmtId="0" fontId="0" fillId="0" borderId="27" xfId="0"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9</xdr:col>
      <xdr:colOff>432672</xdr:colOff>
      <xdr:row>51</xdr:row>
      <xdr:rowOff>190499</xdr:rowOff>
    </xdr:from>
    <xdr:to>
      <xdr:col>10</xdr:col>
      <xdr:colOff>323849</xdr:colOff>
      <xdr:row>55</xdr:row>
      <xdr:rowOff>327024</xdr:rowOff>
    </xdr:to>
    <xdr:pic>
      <xdr:nvPicPr>
        <xdr:cNvPr id="3" name="Picture 2">
          <a:extLst>
            <a:ext uri="{FF2B5EF4-FFF2-40B4-BE49-F238E27FC236}">
              <a16:creationId xmlns:a16="http://schemas.microsoft.com/office/drawing/2014/main" id="{E9E88CAE-EDFB-41AE-BB08-FCE5C4647FC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42897" y="9439274"/>
          <a:ext cx="786527" cy="11652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rgin@%2030%2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8A111-69B7-4CE7-BE8D-518C1C409BA7}">
  <dimension ref="A1:M56"/>
  <sheetViews>
    <sheetView tabSelected="1" workbookViewId="0">
      <selection activeCell="T12" sqref="T12"/>
    </sheetView>
  </sheetViews>
  <sheetFormatPr defaultRowHeight="15" x14ac:dyDescent="0.25"/>
  <cols>
    <col min="1" max="1" width="12.42578125" customWidth="1"/>
    <col min="4" max="4" width="10.42578125" customWidth="1"/>
    <col min="7" max="7" width="3.85546875" customWidth="1"/>
    <col min="8" max="9" width="10.42578125" customWidth="1"/>
    <col min="10" max="10" width="13.42578125" customWidth="1"/>
  </cols>
  <sheetData>
    <row r="1" spans="1:13" ht="15.75" thickBot="1" x14ac:dyDescent="0.3">
      <c r="A1" s="79" t="s">
        <v>0</v>
      </c>
      <c r="B1" s="80"/>
      <c r="C1" s="80"/>
      <c r="D1" s="81"/>
    </row>
    <row r="2" spans="1:13" ht="15" customHeight="1" x14ac:dyDescent="0.25">
      <c r="A2" s="82" t="s">
        <v>69</v>
      </c>
      <c r="B2" s="83"/>
      <c r="C2" s="83"/>
      <c r="D2" s="83"/>
      <c r="E2" s="83"/>
      <c r="F2" s="83"/>
      <c r="G2" s="83"/>
      <c r="H2" s="83"/>
      <c r="I2" s="83"/>
      <c r="J2" s="83"/>
      <c r="K2" s="84"/>
      <c r="L2" s="1"/>
      <c r="M2" s="1"/>
    </row>
    <row r="3" spans="1:13" x14ac:dyDescent="0.25">
      <c r="A3" s="85"/>
      <c r="B3" s="86"/>
      <c r="C3" s="86"/>
      <c r="D3" s="86"/>
      <c r="E3" s="86"/>
      <c r="F3" s="86"/>
      <c r="G3" s="86"/>
      <c r="H3" s="86"/>
      <c r="I3" s="86"/>
      <c r="J3" s="86"/>
      <c r="K3" s="87"/>
      <c r="L3" s="1"/>
      <c r="M3" s="1"/>
    </row>
    <row r="4" spans="1:13" x14ac:dyDescent="0.25">
      <c r="A4" s="85"/>
      <c r="B4" s="86"/>
      <c r="C4" s="86"/>
      <c r="D4" s="86"/>
      <c r="E4" s="86"/>
      <c r="F4" s="86"/>
      <c r="G4" s="86"/>
      <c r="H4" s="86"/>
      <c r="I4" s="86"/>
      <c r="J4" s="86"/>
      <c r="K4" s="87"/>
      <c r="L4" s="1"/>
      <c r="M4" s="1"/>
    </row>
    <row r="5" spans="1:13" x14ac:dyDescent="0.25">
      <c r="A5" s="85"/>
      <c r="B5" s="86"/>
      <c r="C5" s="86"/>
      <c r="D5" s="86"/>
      <c r="E5" s="86"/>
      <c r="F5" s="86"/>
      <c r="G5" s="86"/>
      <c r="H5" s="86"/>
      <c r="I5" s="86"/>
      <c r="J5" s="86"/>
      <c r="K5" s="87"/>
      <c r="L5" s="1"/>
      <c r="M5" s="1"/>
    </row>
    <row r="6" spans="1:13" x14ac:dyDescent="0.25">
      <c r="A6" s="85"/>
      <c r="B6" s="86"/>
      <c r="C6" s="86"/>
      <c r="D6" s="86"/>
      <c r="E6" s="86"/>
      <c r="F6" s="86"/>
      <c r="G6" s="86"/>
      <c r="H6" s="86"/>
      <c r="I6" s="86"/>
      <c r="J6" s="86"/>
      <c r="K6" s="87"/>
      <c r="L6" s="1"/>
      <c r="M6" s="1"/>
    </row>
    <row r="7" spans="1:13" x14ac:dyDescent="0.25">
      <c r="A7" s="85"/>
      <c r="B7" s="86"/>
      <c r="C7" s="86"/>
      <c r="D7" s="86"/>
      <c r="E7" s="86"/>
      <c r="F7" s="86"/>
      <c r="G7" s="86"/>
      <c r="H7" s="86"/>
      <c r="I7" s="86"/>
      <c r="J7" s="86"/>
      <c r="K7" s="87"/>
      <c r="L7" s="1"/>
      <c r="M7" s="1"/>
    </row>
    <row r="8" spans="1:13" x14ac:dyDescent="0.25">
      <c r="A8" s="85"/>
      <c r="B8" s="86"/>
      <c r="C8" s="86"/>
      <c r="D8" s="86"/>
      <c r="E8" s="86"/>
      <c r="F8" s="86"/>
      <c r="G8" s="86"/>
      <c r="H8" s="86"/>
      <c r="I8" s="86"/>
      <c r="J8" s="86"/>
      <c r="K8" s="87"/>
      <c r="L8" s="1"/>
      <c r="M8" s="1"/>
    </row>
    <row r="9" spans="1:13" x14ac:dyDescent="0.25">
      <c r="A9" s="85"/>
      <c r="B9" s="86"/>
      <c r="C9" s="86"/>
      <c r="D9" s="86"/>
      <c r="E9" s="86"/>
      <c r="F9" s="86"/>
      <c r="G9" s="86"/>
      <c r="H9" s="86"/>
      <c r="I9" s="86"/>
      <c r="J9" s="86"/>
      <c r="K9" s="87"/>
      <c r="L9" s="1"/>
      <c r="M9" s="1"/>
    </row>
    <row r="10" spans="1:13" ht="15.75" thickBot="1" x14ac:dyDescent="0.3">
      <c r="A10" s="88"/>
      <c r="B10" s="89"/>
      <c r="C10" s="89"/>
      <c r="D10" s="89"/>
      <c r="E10" s="89"/>
      <c r="F10" s="89"/>
      <c r="G10" s="89"/>
      <c r="H10" s="89"/>
      <c r="I10" s="89"/>
      <c r="J10" s="89"/>
      <c r="K10" s="90"/>
      <c r="L10" s="1"/>
      <c r="M10" s="1"/>
    </row>
    <row r="11" spans="1:13" ht="15.75" thickBot="1" x14ac:dyDescent="0.3">
      <c r="A11" s="1"/>
      <c r="B11" s="1"/>
      <c r="C11" s="1"/>
      <c r="D11" s="1"/>
      <c r="E11" s="1"/>
      <c r="F11" s="1"/>
      <c r="G11" s="1"/>
      <c r="H11" s="1"/>
      <c r="I11" s="1"/>
      <c r="J11" s="1"/>
      <c r="K11" s="1"/>
      <c r="L11" s="1"/>
      <c r="M11" s="1"/>
    </row>
    <row r="12" spans="1:13" ht="18" customHeight="1" thickBot="1" x14ac:dyDescent="0.3">
      <c r="A12" s="91" t="s">
        <v>1</v>
      </c>
      <c r="B12" s="92"/>
      <c r="C12" s="1"/>
      <c r="D12" s="1"/>
      <c r="E12" s="1"/>
      <c r="F12" s="1"/>
      <c r="G12" s="1"/>
      <c r="H12" s="1"/>
      <c r="I12" s="1"/>
      <c r="J12" s="1"/>
      <c r="K12" s="1"/>
      <c r="L12" s="1"/>
      <c r="M12" s="1"/>
    </row>
    <row r="13" spans="1:13" ht="18" customHeight="1" thickBot="1" x14ac:dyDescent="0.3">
      <c r="A13" s="62" t="s">
        <v>7</v>
      </c>
      <c r="B13" s="63"/>
      <c r="C13" s="63"/>
      <c r="D13" s="63"/>
      <c r="E13" s="63"/>
      <c r="F13" s="63"/>
      <c r="G13" s="63"/>
      <c r="H13" s="63"/>
      <c r="I13" s="63"/>
      <c r="J13" s="63"/>
      <c r="K13" s="64"/>
      <c r="L13" s="1"/>
      <c r="M13" s="1"/>
    </row>
    <row r="14" spans="1:13" ht="33" customHeight="1" thickBot="1" x14ac:dyDescent="0.3">
      <c r="A14" s="62" t="s">
        <v>2</v>
      </c>
      <c r="B14" s="63"/>
      <c r="C14" s="63"/>
      <c r="D14" s="64"/>
      <c r="E14" s="62" t="s">
        <v>3</v>
      </c>
      <c r="F14" s="63"/>
      <c r="G14" s="64"/>
      <c r="H14" s="33" t="s">
        <v>28</v>
      </c>
      <c r="I14" s="34"/>
      <c r="J14" s="33"/>
      <c r="K14" s="33" t="s">
        <v>4</v>
      </c>
      <c r="L14" s="1"/>
      <c r="M14" s="1"/>
    </row>
    <row r="15" spans="1:13" ht="33" customHeight="1" x14ac:dyDescent="0.25">
      <c r="A15" s="72" t="s">
        <v>61</v>
      </c>
      <c r="B15" s="73"/>
      <c r="C15" s="73"/>
      <c r="D15" s="73"/>
      <c r="E15" s="74"/>
      <c r="F15" s="74"/>
      <c r="G15" s="74"/>
      <c r="H15" s="36"/>
      <c r="I15" s="37"/>
      <c r="J15" s="36"/>
      <c r="K15" s="46">
        <v>250</v>
      </c>
      <c r="L15" s="1"/>
      <c r="M15" s="1"/>
    </row>
    <row r="16" spans="1:13" x14ac:dyDescent="0.25">
      <c r="A16" s="93" t="s">
        <v>5</v>
      </c>
      <c r="B16" s="94"/>
      <c r="C16" s="94"/>
      <c r="D16" s="94"/>
      <c r="E16" s="95"/>
      <c r="F16" s="95"/>
      <c r="G16" s="95"/>
      <c r="H16" s="56"/>
      <c r="I16" s="57"/>
      <c r="J16" s="58"/>
      <c r="K16" s="51"/>
      <c r="L16" s="1"/>
      <c r="M16" s="1"/>
    </row>
    <row r="17" spans="1:11" x14ac:dyDescent="0.25">
      <c r="A17" s="75" t="s">
        <v>14</v>
      </c>
      <c r="B17" s="76"/>
      <c r="C17" s="76"/>
      <c r="D17" s="76"/>
      <c r="E17" s="96"/>
      <c r="F17" s="96"/>
      <c r="G17" s="96"/>
      <c r="H17" s="7" t="s">
        <v>33</v>
      </c>
      <c r="I17" s="13">
        <v>12</v>
      </c>
      <c r="J17" s="13"/>
      <c r="K17" s="10">
        <f>SUM(E17*I17)</f>
        <v>0</v>
      </c>
    </row>
    <row r="18" spans="1:11" x14ac:dyDescent="0.25">
      <c r="A18" s="75" t="s">
        <v>15</v>
      </c>
      <c r="B18" s="76"/>
      <c r="C18" s="76"/>
      <c r="D18" s="76"/>
      <c r="E18" s="96"/>
      <c r="F18" s="96"/>
      <c r="G18" s="96"/>
      <c r="H18" s="7" t="s">
        <v>32</v>
      </c>
      <c r="I18" s="13">
        <v>15</v>
      </c>
      <c r="J18" s="13"/>
      <c r="K18" s="10">
        <f t="shared" ref="K18:K39" si="0">SUM(E18*I18)</f>
        <v>0</v>
      </c>
    </row>
    <row r="19" spans="1:11" x14ac:dyDescent="0.25">
      <c r="A19" s="71" t="s">
        <v>57</v>
      </c>
      <c r="B19" s="69"/>
      <c r="C19" s="69"/>
      <c r="D19" s="70"/>
      <c r="E19" s="59"/>
      <c r="F19" s="60"/>
      <c r="G19" s="61"/>
      <c r="H19" s="7" t="s">
        <v>58</v>
      </c>
      <c r="I19" s="13">
        <v>6</v>
      </c>
      <c r="J19" s="13"/>
      <c r="K19" s="10">
        <f t="shared" si="0"/>
        <v>0</v>
      </c>
    </row>
    <row r="20" spans="1:11" x14ac:dyDescent="0.25">
      <c r="A20" s="65" t="s">
        <v>50</v>
      </c>
      <c r="B20" s="98"/>
      <c r="C20" s="98"/>
      <c r="D20" s="99"/>
      <c r="E20" s="59"/>
      <c r="F20" s="60"/>
      <c r="G20" s="61"/>
      <c r="H20" s="7"/>
      <c r="I20" s="13"/>
      <c r="J20" s="13"/>
      <c r="K20" s="17">
        <v>40</v>
      </c>
    </row>
    <row r="21" spans="1:11" x14ac:dyDescent="0.25">
      <c r="A21" s="77" t="s">
        <v>54</v>
      </c>
      <c r="B21" s="78"/>
      <c r="C21" s="78"/>
      <c r="D21" s="78"/>
      <c r="E21" s="97"/>
      <c r="F21" s="97"/>
      <c r="G21" s="97"/>
      <c r="H21" s="48"/>
      <c r="I21" s="49"/>
      <c r="J21" s="49"/>
      <c r="K21" s="50"/>
    </row>
    <row r="22" spans="1:11" x14ac:dyDescent="0.25">
      <c r="A22" s="65" t="s">
        <v>55</v>
      </c>
      <c r="B22" s="66"/>
      <c r="C22" s="66"/>
      <c r="D22" s="67"/>
      <c r="E22" s="68"/>
      <c r="F22" s="69"/>
      <c r="G22" s="70"/>
      <c r="H22" s="7"/>
      <c r="I22" s="13"/>
      <c r="J22" s="13"/>
      <c r="K22" s="17">
        <v>60</v>
      </c>
    </row>
    <row r="23" spans="1:11" x14ac:dyDescent="0.25">
      <c r="A23" s="75" t="s">
        <v>35</v>
      </c>
      <c r="B23" s="76"/>
      <c r="C23" s="76"/>
      <c r="D23" s="76"/>
      <c r="E23" s="96"/>
      <c r="F23" s="96"/>
      <c r="G23" s="96"/>
      <c r="H23" s="7" t="s">
        <v>36</v>
      </c>
      <c r="I23" s="13">
        <v>5.25</v>
      </c>
      <c r="J23" s="13"/>
      <c r="K23" s="10">
        <f t="shared" si="0"/>
        <v>0</v>
      </c>
    </row>
    <row r="24" spans="1:11" x14ac:dyDescent="0.25">
      <c r="A24" s="75" t="s">
        <v>64</v>
      </c>
      <c r="B24" s="76"/>
      <c r="C24" s="76"/>
      <c r="D24" s="76"/>
      <c r="E24" s="96"/>
      <c r="F24" s="96"/>
      <c r="G24" s="96"/>
      <c r="H24" s="7" t="s">
        <v>65</v>
      </c>
      <c r="I24" s="13">
        <v>7.5</v>
      </c>
      <c r="J24" s="13"/>
      <c r="K24" s="10">
        <f t="shared" si="0"/>
        <v>0</v>
      </c>
    </row>
    <row r="25" spans="1:11" x14ac:dyDescent="0.25">
      <c r="A25" s="75" t="s">
        <v>66</v>
      </c>
      <c r="B25" s="76"/>
      <c r="C25" s="76"/>
      <c r="D25" s="76"/>
      <c r="E25" s="96"/>
      <c r="F25" s="96"/>
      <c r="G25" s="96"/>
      <c r="H25" s="7" t="s">
        <v>39</v>
      </c>
      <c r="I25" s="13">
        <v>8.5</v>
      </c>
      <c r="J25" s="13"/>
      <c r="K25" s="10">
        <f t="shared" si="0"/>
        <v>0</v>
      </c>
    </row>
    <row r="26" spans="1:11" x14ac:dyDescent="0.25">
      <c r="A26" s="100" t="s">
        <v>6</v>
      </c>
      <c r="B26" s="101"/>
      <c r="C26" s="101"/>
      <c r="D26" s="101"/>
      <c r="E26" s="96"/>
      <c r="F26" s="96"/>
      <c r="G26" s="96"/>
      <c r="H26" s="7"/>
      <c r="I26" s="13"/>
      <c r="J26" s="13"/>
      <c r="K26" s="10"/>
    </row>
    <row r="27" spans="1:11" x14ac:dyDescent="0.25">
      <c r="A27" s="65" t="s">
        <v>56</v>
      </c>
      <c r="B27" s="98"/>
      <c r="C27" s="98"/>
      <c r="D27" s="99"/>
      <c r="E27" s="59"/>
      <c r="F27" s="60"/>
      <c r="G27" s="61"/>
      <c r="H27" s="7"/>
      <c r="I27" s="13"/>
      <c r="J27" s="13"/>
      <c r="K27" s="17">
        <v>60</v>
      </c>
    </row>
    <row r="28" spans="1:11" x14ac:dyDescent="0.25">
      <c r="A28" s="75" t="s">
        <v>16</v>
      </c>
      <c r="B28" s="76"/>
      <c r="C28" s="76"/>
      <c r="D28" s="76"/>
      <c r="E28" s="96"/>
      <c r="F28" s="96"/>
      <c r="G28" s="96"/>
      <c r="H28" s="7" t="s">
        <v>30</v>
      </c>
      <c r="I28" s="13">
        <v>50</v>
      </c>
      <c r="J28" s="13"/>
      <c r="K28" s="10">
        <f t="shared" si="0"/>
        <v>0</v>
      </c>
    </row>
    <row r="29" spans="1:11" x14ac:dyDescent="0.25">
      <c r="A29" s="77" t="s">
        <v>8</v>
      </c>
      <c r="B29" s="78"/>
      <c r="C29" s="78"/>
      <c r="D29" s="78"/>
      <c r="E29" s="97"/>
      <c r="F29" s="97"/>
      <c r="G29" s="97"/>
      <c r="H29" s="48"/>
      <c r="I29" s="49"/>
      <c r="J29" s="49"/>
      <c r="K29" s="51"/>
    </row>
    <row r="30" spans="1:11" x14ac:dyDescent="0.25">
      <c r="A30" s="102" t="s">
        <v>18</v>
      </c>
      <c r="B30" s="103"/>
      <c r="C30" s="103"/>
      <c r="D30" s="103"/>
      <c r="E30" s="96"/>
      <c r="F30" s="96"/>
      <c r="G30" s="96"/>
      <c r="H30" s="7"/>
      <c r="I30" s="13"/>
      <c r="J30" s="13"/>
      <c r="K30" s="17">
        <v>150</v>
      </c>
    </row>
    <row r="31" spans="1:11" x14ac:dyDescent="0.25">
      <c r="A31" s="75" t="s">
        <v>19</v>
      </c>
      <c r="B31" s="76"/>
      <c r="C31" s="76"/>
      <c r="D31" s="76"/>
      <c r="E31" s="96"/>
      <c r="F31" s="96"/>
      <c r="G31" s="96"/>
      <c r="H31" s="7" t="s">
        <v>59</v>
      </c>
      <c r="I31" s="13">
        <v>32</v>
      </c>
      <c r="J31" s="13"/>
      <c r="K31" s="10">
        <f t="shared" si="0"/>
        <v>0</v>
      </c>
    </row>
    <row r="32" spans="1:11" x14ac:dyDescent="0.25">
      <c r="A32" s="75" t="s">
        <v>9</v>
      </c>
      <c r="B32" s="76"/>
      <c r="C32" s="76"/>
      <c r="D32" s="76"/>
      <c r="E32" s="96" t="s">
        <v>21</v>
      </c>
      <c r="F32" s="96"/>
      <c r="G32" s="96"/>
      <c r="H32" s="7" t="s">
        <v>21</v>
      </c>
      <c r="I32" s="13">
        <v>0</v>
      </c>
      <c r="J32" s="13"/>
      <c r="K32" s="10">
        <v>0</v>
      </c>
    </row>
    <row r="33" spans="1:11" x14ac:dyDescent="0.25">
      <c r="A33" s="77" t="s">
        <v>46</v>
      </c>
      <c r="B33" s="78"/>
      <c r="C33" s="78"/>
      <c r="D33" s="78"/>
      <c r="E33" s="97"/>
      <c r="F33" s="97"/>
      <c r="G33" s="97"/>
      <c r="H33" s="48"/>
      <c r="I33" s="49"/>
      <c r="J33" s="49"/>
      <c r="K33" s="51"/>
    </row>
    <row r="34" spans="1:11" x14ac:dyDescent="0.25">
      <c r="A34" s="75" t="s">
        <v>17</v>
      </c>
      <c r="B34" s="76"/>
      <c r="C34" s="76"/>
      <c r="D34" s="76"/>
      <c r="E34" s="96"/>
      <c r="F34" s="96"/>
      <c r="G34" s="96"/>
      <c r="H34" s="7" t="s">
        <v>30</v>
      </c>
      <c r="I34" s="13">
        <v>50</v>
      </c>
      <c r="J34" s="13"/>
      <c r="K34" s="10">
        <f t="shared" si="0"/>
        <v>0</v>
      </c>
    </row>
    <row r="35" spans="1:11" x14ac:dyDescent="0.25">
      <c r="A35" s="75" t="s">
        <v>20</v>
      </c>
      <c r="B35" s="76"/>
      <c r="C35" s="76"/>
      <c r="D35" s="76"/>
      <c r="E35" s="96"/>
      <c r="F35" s="96"/>
      <c r="G35" s="96"/>
      <c r="H35" s="7" t="s">
        <v>31</v>
      </c>
      <c r="I35" s="13">
        <v>25</v>
      </c>
      <c r="J35" s="13"/>
      <c r="K35" s="10">
        <f t="shared" si="0"/>
        <v>0</v>
      </c>
    </row>
    <row r="36" spans="1:11" x14ac:dyDescent="0.25">
      <c r="A36" s="75" t="s">
        <v>10</v>
      </c>
      <c r="B36" s="76"/>
      <c r="C36" s="76"/>
      <c r="D36" s="76"/>
      <c r="E36" s="96"/>
      <c r="F36" s="96"/>
      <c r="G36" s="96"/>
      <c r="H36" s="32" t="s">
        <v>29</v>
      </c>
      <c r="I36" s="14">
        <v>5</v>
      </c>
      <c r="J36" s="14"/>
      <c r="K36" s="10">
        <f t="shared" si="0"/>
        <v>0</v>
      </c>
    </row>
    <row r="37" spans="1:11" x14ac:dyDescent="0.25">
      <c r="A37" s="77" t="s">
        <v>51</v>
      </c>
      <c r="B37" s="78"/>
      <c r="C37" s="78"/>
      <c r="D37" s="78"/>
      <c r="E37" s="97"/>
      <c r="F37" s="97"/>
      <c r="G37" s="97"/>
      <c r="H37" s="48"/>
      <c r="I37" s="48"/>
      <c r="J37" s="48"/>
      <c r="K37" s="51"/>
    </row>
    <row r="38" spans="1:11" ht="33.75" customHeight="1" x14ac:dyDescent="0.25">
      <c r="A38" s="75" t="s">
        <v>62</v>
      </c>
      <c r="B38" s="76"/>
      <c r="C38" s="76"/>
      <c r="D38" s="76"/>
      <c r="E38" s="96"/>
      <c r="F38" s="96"/>
      <c r="G38" s="96"/>
      <c r="H38" s="35">
        <v>650</v>
      </c>
      <c r="I38" s="7">
        <v>650</v>
      </c>
      <c r="J38" s="7"/>
      <c r="K38" s="10">
        <f t="shared" si="0"/>
        <v>0</v>
      </c>
    </row>
    <row r="39" spans="1:11" x14ac:dyDescent="0.25">
      <c r="A39" s="75" t="s">
        <v>63</v>
      </c>
      <c r="B39" s="76"/>
      <c r="C39" s="76"/>
      <c r="D39" s="76"/>
      <c r="E39" s="96"/>
      <c r="F39" s="96"/>
      <c r="G39" s="96"/>
      <c r="H39" s="7" t="s">
        <v>53</v>
      </c>
      <c r="I39" s="7">
        <v>94</v>
      </c>
      <c r="J39" s="7"/>
      <c r="K39" s="10">
        <f t="shared" si="0"/>
        <v>0</v>
      </c>
    </row>
    <row r="40" spans="1:11" ht="15.75" thickBot="1" x14ac:dyDescent="0.3">
      <c r="A40" s="104" t="s">
        <v>52</v>
      </c>
      <c r="B40" s="105"/>
      <c r="C40" s="105"/>
      <c r="D40" s="105"/>
      <c r="E40" s="106"/>
      <c r="F40" s="107"/>
      <c r="G40" s="108"/>
      <c r="H40" s="8"/>
      <c r="I40" s="8"/>
      <c r="J40" s="8"/>
      <c r="K40" s="38">
        <v>240</v>
      </c>
    </row>
    <row r="41" spans="1:11" ht="33" customHeight="1" thickBot="1" x14ac:dyDescent="0.3">
      <c r="A41" s="109" t="s">
        <v>68</v>
      </c>
      <c r="B41" s="110"/>
      <c r="C41" s="110"/>
      <c r="D41" s="110"/>
      <c r="E41" s="110"/>
      <c r="F41" s="110"/>
      <c r="G41" s="110"/>
      <c r="H41" s="110"/>
      <c r="I41" s="110"/>
      <c r="J41" s="110"/>
      <c r="K41" s="111"/>
    </row>
    <row r="42" spans="1:11" x14ac:dyDescent="0.25">
      <c r="A42" s="93" t="s">
        <v>60</v>
      </c>
      <c r="B42" s="94"/>
      <c r="C42" s="94"/>
      <c r="D42" s="94"/>
      <c r="E42" s="112"/>
      <c r="F42" s="112"/>
      <c r="G42" s="112"/>
      <c r="H42" s="52"/>
      <c r="I42" s="53"/>
      <c r="J42" s="54"/>
      <c r="K42" s="55"/>
    </row>
    <row r="43" spans="1:11" x14ac:dyDescent="0.25">
      <c r="A43" s="75" t="s">
        <v>47</v>
      </c>
      <c r="B43" s="76"/>
      <c r="C43" s="76"/>
      <c r="D43" s="76"/>
      <c r="E43" s="96"/>
      <c r="F43" s="96"/>
      <c r="G43" s="96"/>
      <c r="H43" s="6" t="s">
        <v>67</v>
      </c>
      <c r="I43" s="27">
        <v>4.8499999999999996</v>
      </c>
      <c r="J43" s="15"/>
      <c r="K43" s="10">
        <f>SUM(E43*I43)</f>
        <v>0</v>
      </c>
    </row>
    <row r="44" spans="1:11" ht="15" customHeight="1" x14ac:dyDescent="0.25">
      <c r="A44" s="75" t="s">
        <v>11</v>
      </c>
      <c r="B44" s="76"/>
      <c r="C44" s="76"/>
      <c r="D44" s="76"/>
      <c r="E44" s="96">
        <v>1</v>
      </c>
      <c r="F44" s="96"/>
      <c r="G44" s="96"/>
      <c r="H44" s="47">
        <v>86</v>
      </c>
      <c r="I44" s="27">
        <v>86</v>
      </c>
      <c r="J44" s="15"/>
      <c r="K44" s="10">
        <f t="shared" ref="K44:K48" si="1">SUM(E44*I44)</f>
        <v>86</v>
      </c>
    </row>
    <row r="45" spans="1:11" ht="15" customHeight="1" x14ac:dyDescent="0.25">
      <c r="A45" s="71" t="s">
        <v>37</v>
      </c>
      <c r="B45" s="69"/>
      <c r="C45" s="69"/>
      <c r="D45" s="70"/>
      <c r="E45" s="59">
        <v>24</v>
      </c>
      <c r="F45" s="60"/>
      <c r="G45" s="61"/>
      <c r="H45" s="6" t="s">
        <v>38</v>
      </c>
      <c r="I45" s="27">
        <v>6.5</v>
      </c>
      <c r="J45" s="15"/>
      <c r="K45" s="10">
        <f t="shared" si="1"/>
        <v>156</v>
      </c>
    </row>
    <row r="46" spans="1:11" ht="15" customHeight="1" x14ac:dyDescent="0.25">
      <c r="A46" s="75" t="s">
        <v>12</v>
      </c>
      <c r="B46" s="76"/>
      <c r="C46" s="76"/>
      <c r="D46" s="76"/>
      <c r="E46" s="96">
        <v>9</v>
      </c>
      <c r="F46" s="96"/>
      <c r="G46" s="96"/>
      <c r="H46" s="6" t="s">
        <v>39</v>
      </c>
      <c r="I46" s="27">
        <v>8.5</v>
      </c>
      <c r="J46" s="15"/>
      <c r="K46" s="10">
        <f t="shared" si="1"/>
        <v>76.5</v>
      </c>
    </row>
    <row r="47" spans="1:11" ht="15" customHeight="1" x14ac:dyDescent="0.25">
      <c r="A47" s="71" t="s">
        <v>48</v>
      </c>
      <c r="B47" s="69"/>
      <c r="C47" s="69"/>
      <c r="D47" s="70"/>
      <c r="E47" s="59"/>
      <c r="F47" s="60"/>
      <c r="G47" s="61"/>
      <c r="H47" s="31" t="s">
        <v>49</v>
      </c>
      <c r="I47" s="28">
        <v>15</v>
      </c>
      <c r="J47" s="16"/>
      <c r="K47" s="10">
        <f t="shared" si="1"/>
        <v>0</v>
      </c>
    </row>
    <row r="48" spans="1:11" ht="27.75" customHeight="1" x14ac:dyDescent="0.25">
      <c r="A48" s="75" t="s">
        <v>13</v>
      </c>
      <c r="B48" s="76"/>
      <c r="C48" s="76"/>
      <c r="D48" s="76"/>
      <c r="E48" s="96">
        <v>0.5</v>
      </c>
      <c r="F48" s="130"/>
      <c r="G48" s="130"/>
      <c r="H48" s="18" t="s">
        <v>34</v>
      </c>
      <c r="I48" s="28">
        <v>120</v>
      </c>
      <c r="J48" s="16"/>
      <c r="K48" s="10">
        <f t="shared" si="1"/>
        <v>60</v>
      </c>
    </row>
    <row r="49" spans="1:11" ht="27.75" customHeight="1" thickBot="1" x14ac:dyDescent="0.3">
      <c r="A49" s="126" t="s">
        <v>43</v>
      </c>
      <c r="B49" s="116"/>
      <c r="C49" s="116"/>
      <c r="D49" s="116"/>
      <c r="E49" s="131">
        <v>1</v>
      </c>
      <c r="F49" s="131"/>
      <c r="G49" s="131"/>
      <c r="H49" s="39" t="s">
        <v>44</v>
      </c>
      <c r="I49" s="40">
        <v>7</v>
      </c>
      <c r="J49" s="41"/>
      <c r="K49" s="42">
        <f t="shared" ref="K49" si="2">SUM(E49*I49)</f>
        <v>7</v>
      </c>
    </row>
    <row r="50" spans="1:11" ht="16.5" customHeight="1" thickBot="1" x14ac:dyDescent="0.3">
      <c r="A50" s="12"/>
      <c r="B50" s="30"/>
      <c r="C50" s="30"/>
      <c r="D50" s="30"/>
      <c r="E50" s="30"/>
      <c r="F50" s="91" t="s">
        <v>45</v>
      </c>
      <c r="G50" s="117"/>
      <c r="H50" s="92"/>
      <c r="I50" s="43"/>
      <c r="J50" s="45"/>
      <c r="K50" s="44">
        <f>SUM(K43:K49)</f>
        <v>385.5</v>
      </c>
    </row>
    <row r="51" spans="1:11" ht="15.75" thickBot="1" x14ac:dyDescent="0.3">
      <c r="A51" s="2"/>
      <c r="F51" s="113" t="s">
        <v>23</v>
      </c>
      <c r="G51" s="114"/>
      <c r="H51" s="115"/>
      <c r="I51" s="29"/>
      <c r="J51" s="29"/>
      <c r="K51" s="9">
        <f>SUM(K15:K40)+K50</f>
        <v>1185.5</v>
      </c>
    </row>
    <row r="52" spans="1:11" ht="15.75" thickBot="1" x14ac:dyDescent="0.3">
      <c r="A52" s="2"/>
      <c r="K52" s="3"/>
    </row>
    <row r="53" spans="1:11" ht="15.75" thickBot="1" x14ac:dyDescent="0.3">
      <c r="A53" s="11" t="s">
        <v>24</v>
      </c>
      <c r="B53" s="118">
        <f>SUM(K51)</f>
        <v>1185.5</v>
      </c>
      <c r="C53" s="119"/>
      <c r="K53" s="3"/>
    </row>
    <row r="54" spans="1:11" ht="15.75" thickBot="1" x14ac:dyDescent="0.3">
      <c r="A54" s="23" t="s">
        <v>26</v>
      </c>
      <c r="B54" s="120"/>
      <c r="C54" s="121"/>
      <c r="D54" s="127" t="s">
        <v>27</v>
      </c>
      <c r="E54" s="128"/>
      <c r="F54" s="129"/>
      <c r="K54" s="3"/>
    </row>
    <row r="55" spans="1:11" ht="33.75" customHeight="1" thickBot="1" x14ac:dyDescent="0.3">
      <c r="A55" s="22" t="s">
        <v>25</v>
      </c>
      <c r="B55" s="122">
        <f>SUM(I56)</f>
        <v>0</v>
      </c>
      <c r="C55" s="123"/>
      <c r="E55" s="24" t="s">
        <v>40</v>
      </c>
      <c r="F55" s="25">
        <v>2</v>
      </c>
      <c r="G55" s="3"/>
      <c r="H55" s="21" t="s">
        <v>42</v>
      </c>
      <c r="I55" s="21">
        <v>150</v>
      </c>
      <c r="K55" s="3"/>
    </row>
    <row r="56" spans="1:11" ht="30.75" thickBot="1" x14ac:dyDescent="0.3">
      <c r="A56" s="26" t="s">
        <v>22</v>
      </c>
      <c r="B56" s="124">
        <f>SUM(B53:B55)</f>
        <v>1185.5</v>
      </c>
      <c r="C56" s="125"/>
      <c r="D56" s="4"/>
      <c r="E56" s="20" t="s">
        <v>41</v>
      </c>
      <c r="F56" s="19"/>
      <c r="G56" s="4"/>
      <c r="H56" s="19" t="s">
        <v>4</v>
      </c>
      <c r="I56" s="19">
        <f>SUM(F55*F56)*I55</f>
        <v>0</v>
      </c>
      <c r="J56" s="4"/>
      <c r="K56" s="5"/>
    </row>
  </sheetData>
  <mergeCells count="82">
    <mergeCell ref="B53:C53"/>
    <mergeCell ref="B54:C54"/>
    <mergeCell ref="B55:C55"/>
    <mergeCell ref="B56:C56"/>
    <mergeCell ref="A49:D49"/>
    <mergeCell ref="D54:F54"/>
    <mergeCell ref="A46:D46"/>
    <mergeCell ref="E46:G46"/>
    <mergeCell ref="A48:D48"/>
    <mergeCell ref="E48:G48"/>
    <mergeCell ref="F51:H51"/>
    <mergeCell ref="E49:G49"/>
    <mergeCell ref="F50:H50"/>
    <mergeCell ref="A47:D47"/>
    <mergeCell ref="E47:G47"/>
    <mergeCell ref="E40:G40"/>
    <mergeCell ref="A13:K13"/>
    <mergeCell ref="A41:K41"/>
    <mergeCell ref="A44:D44"/>
    <mergeCell ref="E44:G44"/>
    <mergeCell ref="E35:G35"/>
    <mergeCell ref="E36:G36"/>
    <mergeCell ref="E42:G42"/>
    <mergeCell ref="E43:G43"/>
    <mergeCell ref="E29:G29"/>
    <mergeCell ref="E30:G30"/>
    <mergeCell ref="E37:G37"/>
    <mergeCell ref="A38:D38"/>
    <mergeCell ref="A39:D39"/>
    <mergeCell ref="E38:G38"/>
    <mergeCell ref="E39:G39"/>
    <mergeCell ref="A43:D43"/>
    <mergeCell ref="A34:D34"/>
    <mergeCell ref="A35:D35"/>
    <mergeCell ref="A36:D36"/>
    <mergeCell ref="A42:D42"/>
    <mergeCell ref="A37:D37"/>
    <mergeCell ref="A40:D40"/>
    <mergeCell ref="A23:D23"/>
    <mergeCell ref="A24:D24"/>
    <mergeCell ref="E32:G32"/>
    <mergeCell ref="E33:G33"/>
    <mergeCell ref="E34:G34"/>
    <mergeCell ref="E24:G24"/>
    <mergeCell ref="E25:G25"/>
    <mergeCell ref="E26:G26"/>
    <mergeCell ref="E28:G28"/>
    <mergeCell ref="A33:D33"/>
    <mergeCell ref="A26:D26"/>
    <mergeCell ref="A28:D28"/>
    <mergeCell ref="A29:D29"/>
    <mergeCell ref="A30:D30"/>
    <mergeCell ref="A31:D31"/>
    <mergeCell ref="A27:D27"/>
    <mergeCell ref="E27:G27"/>
    <mergeCell ref="A45:D45"/>
    <mergeCell ref="E45:G45"/>
    <mergeCell ref="A1:D1"/>
    <mergeCell ref="A2:K10"/>
    <mergeCell ref="A12:B12"/>
    <mergeCell ref="A16:D16"/>
    <mergeCell ref="A32:D32"/>
    <mergeCell ref="A25:D25"/>
    <mergeCell ref="E16:G16"/>
    <mergeCell ref="E17:G17"/>
    <mergeCell ref="E18:G18"/>
    <mergeCell ref="E21:G21"/>
    <mergeCell ref="E23:G23"/>
    <mergeCell ref="E31:G31"/>
    <mergeCell ref="A20:D20"/>
    <mergeCell ref="E20:G20"/>
    <mergeCell ref="E14:G14"/>
    <mergeCell ref="A14:D14"/>
    <mergeCell ref="A22:D22"/>
    <mergeCell ref="E22:G22"/>
    <mergeCell ref="A19:D19"/>
    <mergeCell ref="E19:G19"/>
    <mergeCell ref="A15:D15"/>
    <mergeCell ref="E15:G15"/>
    <mergeCell ref="A17:D17"/>
    <mergeCell ref="A18:D18"/>
    <mergeCell ref="A21:D21"/>
  </mergeCells>
  <hyperlinks>
    <hyperlink ref="A54" r:id="rId1" xr:uid="{AA593818-A77D-4C6C-BBEB-3A0EBB43B6B3}"/>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Tremayne</dc:creator>
  <cp:lastModifiedBy>Phil Tremayne</cp:lastModifiedBy>
  <cp:lastPrinted>2020-11-30T13:29:57Z</cp:lastPrinted>
  <dcterms:created xsi:type="dcterms:W3CDTF">2020-11-30T11:06:44Z</dcterms:created>
  <dcterms:modified xsi:type="dcterms:W3CDTF">2024-02-01T08:44:41Z</dcterms:modified>
</cp:coreProperties>
</file>